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definedNames>
    <definedName name="_xlnm.Print_Area" localSheetId="0">Sheet1!$A$1:$F$185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5" i="1"/>
  <c r="F93" l="1"/>
  <c r="E84"/>
  <c r="F80"/>
  <c r="F73"/>
  <c r="E71"/>
  <c r="F68"/>
  <c r="F67"/>
  <c r="F66"/>
  <c r="F25"/>
  <c r="F24"/>
  <c r="F23"/>
  <c r="F22"/>
  <c r="F21"/>
  <c r="F20"/>
  <c r="F19"/>
  <c r="E185" l="1"/>
  <c r="F185"/>
</calcChain>
</file>

<file path=xl/sharedStrings.xml><?xml version="1.0" encoding="utf-8"?>
<sst xmlns="http://schemas.openxmlformats.org/spreadsheetml/2006/main" count="204" uniqueCount="141">
  <si>
    <t>Bhagroo Dhanswar</t>
  </si>
  <si>
    <t>Ivor Allen</t>
  </si>
  <si>
    <t>Arawak Mining</t>
  </si>
  <si>
    <t>Leon Barker</t>
  </si>
  <si>
    <t>Wycliffe Crawford</t>
  </si>
  <si>
    <t>Rose Cumingham</t>
  </si>
  <si>
    <t>Dalgetty Enterprise</t>
  </si>
  <si>
    <t>USD698,000</t>
  </si>
  <si>
    <t>USD240,940</t>
  </si>
  <si>
    <t>Henry Robert</t>
  </si>
  <si>
    <t>James Jagnarine</t>
  </si>
  <si>
    <t>Arnold Jaikissoon</t>
  </si>
  <si>
    <t>Kellman Steaman and Suzette</t>
  </si>
  <si>
    <t>Investment Company Limited-  Sacket Company Limited</t>
  </si>
  <si>
    <t>Kulpat Singh</t>
  </si>
  <si>
    <t>Claude and Victorine Cummings</t>
  </si>
  <si>
    <t>Nazamonie Hannif</t>
  </si>
  <si>
    <t>Azad Hussain</t>
  </si>
  <si>
    <t>Celeste Moore</t>
  </si>
  <si>
    <t>Vijay Persaud</t>
  </si>
  <si>
    <t>Hardath Ramdass</t>
  </si>
  <si>
    <t>Ramlochand Vivakanand</t>
  </si>
  <si>
    <t>Khan Nazir</t>
  </si>
  <si>
    <t>Nimiraj Radhika Devi</t>
  </si>
  <si>
    <t>Samomars Fishing Complex</t>
  </si>
  <si>
    <t>Roberts Lawrie</t>
  </si>
  <si>
    <t>Rajcoomar Balram</t>
  </si>
  <si>
    <t>Sharon Agard</t>
  </si>
  <si>
    <t>Karen Brown</t>
  </si>
  <si>
    <t>Margaret Blackman</t>
  </si>
  <si>
    <t>Lorna Chance</t>
  </si>
  <si>
    <t>Dennis Greaves</t>
  </si>
  <si>
    <t>Donna Gibbs</t>
  </si>
  <si>
    <t>Hynes Chetwynd</t>
  </si>
  <si>
    <t xml:space="preserve">Hemraj Deonaraine </t>
  </si>
  <si>
    <t>John Rodwell</t>
  </si>
  <si>
    <t>Nicole Lord</t>
  </si>
  <si>
    <t>Moses Mc Adam Johnny and Claudlyn</t>
  </si>
  <si>
    <t>Robert Mc Garrell</t>
  </si>
  <si>
    <t>Jennifer Porte</t>
  </si>
  <si>
    <t>Kamlyn Pitt</t>
  </si>
  <si>
    <t>Tiwari Ramkellawan</t>
  </si>
  <si>
    <t>Sonia Roberts</t>
  </si>
  <si>
    <t>Lucette Rogers-Phil</t>
  </si>
  <si>
    <t>Alison Tinnie</t>
  </si>
  <si>
    <t>Marcella Stuart Mary</t>
  </si>
  <si>
    <t>Anita Sinclair</t>
  </si>
  <si>
    <t>Dexter Schultz</t>
  </si>
  <si>
    <t>Troy Stephens</t>
  </si>
  <si>
    <t>Thomson Sydney</t>
  </si>
  <si>
    <t>3,967,00</t>
  </si>
  <si>
    <t>William Shauna</t>
  </si>
  <si>
    <t>Waldron June Ann</t>
  </si>
  <si>
    <t>Marcel and Sandra Williams</t>
  </si>
  <si>
    <t>George Ross</t>
  </si>
  <si>
    <t>Joseph Audrey</t>
  </si>
  <si>
    <t>Stewart Shelton and Randolph Stewart</t>
  </si>
  <si>
    <t>Ben Lewi Reuel</t>
  </si>
  <si>
    <t>Cave Theophilus</t>
  </si>
  <si>
    <t>Daniels Noel Joy</t>
  </si>
  <si>
    <t>Nigel Gordon</t>
  </si>
  <si>
    <t>Roxanne Lindie Mary</t>
  </si>
  <si>
    <t>Lyght Clifford</t>
  </si>
  <si>
    <t>Sharon Seeram a.ka. Mohamed Sharon</t>
  </si>
  <si>
    <t>Jocelyn Nicholas</t>
  </si>
  <si>
    <t>Joan Harris</t>
  </si>
  <si>
    <t>Dulce Thomas and Winston Thomas</t>
  </si>
  <si>
    <t>Aubrey Greaves</t>
  </si>
  <si>
    <t>Kunji Singh</t>
  </si>
  <si>
    <t>Rhajcoomar Sasenarine</t>
  </si>
  <si>
    <t>Duke Hillman</t>
  </si>
  <si>
    <t>Hardeo Persaud</t>
  </si>
  <si>
    <t>Locknauth Singh</t>
  </si>
  <si>
    <t>Rewant Singh</t>
  </si>
  <si>
    <t>Reasat</t>
  </si>
  <si>
    <t>Circle M</t>
  </si>
  <si>
    <t>GPC</t>
  </si>
  <si>
    <t>Johanna Investment</t>
  </si>
  <si>
    <t>Ruimzeight Rice Industries Ltd.</t>
  </si>
  <si>
    <t>Allen’s Enterprise Ltd.</t>
  </si>
  <si>
    <t>14, 441, 320</t>
  </si>
  <si>
    <t>Plywood Industries Ltd</t>
  </si>
  <si>
    <t>Guyana Veneer Ltd</t>
  </si>
  <si>
    <t>Alston Kissoon</t>
  </si>
  <si>
    <t>R.N. Persaud &amp; Company Ltd</t>
  </si>
  <si>
    <t>Bermine</t>
  </si>
  <si>
    <t>Interior Forest Industries</t>
  </si>
  <si>
    <t>US$912,710.37</t>
  </si>
  <si>
    <t>International Agrochemical Inc</t>
  </si>
  <si>
    <t>Nagasar Sawh</t>
  </si>
  <si>
    <t>US$112,980</t>
  </si>
  <si>
    <t>US$787,110</t>
  </si>
  <si>
    <t>Ocean View Hotel</t>
  </si>
  <si>
    <t>Patmar Industries</t>
  </si>
  <si>
    <t>US$312,995</t>
  </si>
  <si>
    <t>US$53,630</t>
  </si>
  <si>
    <t>US$61,000</t>
  </si>
  <si>
    <t>J Sawh</t>
  </si>
  <si>
    <t>US$1,097,760</t>
  </si>
  <si>
    <t>Guyana Furniture &amp; Manufacturing</t>
  </si>
  <si>
    <t>US$700,000</t>
  </si>
  <si>
    <t>US$288,000</t>
  </si>
  <si>
    <t>US$177,000</t>
  </si>
  <si>
    <t>Vincent David</t>
  </si>
  <si>
    <t>Kayman Sankar</t>
  </si>
  <si>
    <t>Mahendra Harricharran</t>
  </si>
  <si>
    <t>K. Manickchand</t>
  </si>
  <si>
    <t>Mohamed Khan</t>
  </si>
  <si>
    <t>Tillack R. Netram</t>
  </si>
  <si>
    <t>Joseph Matadin</t>
  </si>
  <si>
    <t>Sanata Textiles Limited</t>
  </si>
  <si>
    <t>Bodyline Fitness</t>
  </si>
  <si>
    <t>Greater G/town Fishermen Co-op</t>
  </si>
  <si>
    <t>Eccles Development Company/</t>
  </si>
  <si>
    <t>NCE Screen Printers Limited/</t>
  </si>
  <si>
    <t>Guyana Wood Products Limited</t>
  </si>
  <si>
    <t>Elton Lord's Fish &amp; Fish Products</t>
  </si>
  <si>
    <t>Madray Vitalingun</t>
  </si>
  <si>
    <t>Persaud Harricharran</t>
  </si>
  <si>
    <t>RMC Silica</t>
  </si>
  <si>
    <t>Edward Ramroop</t>
  </si>
  <si>
    <t>Carlton Ambrose</t>
  </si>
  <si>
    <t>Eshwarie Mandanlall</t>
  </si>
  <si>
    <t>Ishmael Alladin</t>
  </si>
  <si>
    <t>Nazir Hussain</t>
  </si>
  <si>
    <t>Akbal Hoosain</t>
  </si>
  <si>
    <t>Rasheed Fyuse Hussain</t>
  </si>
  <si>
    <t>Khan Mohamed</t>
  </si>
  <si>
    <t>Pitamber Persaud</t>
  </si>
  <si>
    <t>Deen's Clay Product</t>
  </si>
  <si>
    <t>Nieunkerk Campton</t>
  </si>
  <si>
    <t>Essequibo Rice Producers</t>
  </si>
  <si>
    <t>Taj A.Z. Isahak</t>
  </si>
  <si>
    <t>Codex Enterprise</t>
  </si>
  <si>
    <t>Client Name</t>
  </si>
  <si>
    <t>Date of Loan</t>
  </si>
  <si>
    <t>Loan number</t>
  </si>
  <si>
    <t>Original amount</t>
  </si>
  <si>
    <t>Amount paid</t>
  </si>
  <si>
    <t>Outstanding balances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</si>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</sst>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0" applyFont="1" applyProtection="1">
      <protection locked="0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1" xfId="0" applyFont="1" applyBorder="1"/>
    <xf numFmtId="17" fontId="0" fillId="0" borderId="1" xfId="0" applyNumberFormat="1" applyFont="1" applyBorder="1"/>
    <xf numFmtId="165" fontId="0" fillId="0" borderId="1" xfId="1" applyNumberFormat="1" applyFont="1" applyBorder="1"/>
    <xf numFmtId="0" fontId="4" fillId="0" borderId="1" xfId="0" applyFont="1" applyBorder="1"/>
    <xf numFmtId="165" fontId="3" fillId="0" borderId="1" xfId="1" applyNumberFormat="1" applyFont="1" applyBorder="1"/>
    <xf numFmtId="165" fontId="1" fillId="0" borderId="1" xfId="1" applyNumberFormat="1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17" fontId="0" fillId="0" borderId="1" xfId="0" applyNumberFormat="1" applyFont="1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1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1" fillId="0" borderId="3" xfId="0" applyFont="1" applyBorder="1"/>
    <xf numFmtId="16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Protection="1">
      <protection locked="0"/>
    </xf>
    <xf numFmtId="164" fontId="1" fillId="0" borderId="7" xfId="0" applyNumberFormat="1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0" fillId="0" borderId="9" xfId="0" applyFont="1" applyBorder="1"/>
    <xf numFmtId="165" fontId="0" fillId="0" borderId="10" xfId="1" applyNumberFormat="1" applyFont="1" applyBorder="1"/>
    <xf numFmtId="0" fontId="4" fillId="0" borderId="9" xfId="0" applyFont="1" applyBorder="1"/>
    <xf numFmtId="165" fontId="4" fillId="0" borderId="10" xfId="1" applyNumberFormat="1" applyFont="1" applyBorder="1" applyAlignment="1">
      <alignment horizontal="right"/>
    </xf>
    <xf numFmtId="0" fontId="0" fillId="0" borderId="9" xfId="0" applyBorder="1"/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/>
    <xf numFmtId="3" fontId="0" fillId="0" borderId="12" xfId="0" applyNumberForma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tabSelected="1" workbookViewId="0">
      <pane ySplit="1" topLeftCell="A2" activePane="bottomLeft" state="frozen"/>
      <selection pane="bottomLeft" activeCell="D13" sqref="D13"/>
    </sheetView>
  </sheetViews>
  <sheetFormatPr defaultRowHeight="15"/>
  <cols>
    <col min="1" max="1" width="51.5703125" bestFit="1" customWidth="1"/>
    <col min="2" max="2" width="12.42578125" style="1" customWidth="1"/>
    <col min="3" max="3" width="12.42578125" style="3" bestFit="1" customWidth="1"/>
    <col min="4" max="4" width="15.28515625" style="3" bestFit="1" customWidth="1"/>
    <col min="5" max="5" width="12.5703125" style="3" bestFit="1" customWidth="1"/>
    <col min="6" max="6" width="20.140625" style="3" bestFit="1" customWidth="1"/>
  </cols>
  <sheetData>
    <row r="1" spans="1:6" s="2" customFormat="1">
      <c r="A1" s="29" t="s">
        <v>134</v>
      </c>
      <c r="B1" s="30" t="s">
        <v>135</v>
      </c>
      <c r="C1" s="31" t="s">
        <v>136</v>
      </c>
      <c r="D1" s="31" t="s">
        <v>137</v>
      </c>
      <c r="E1" s="31" t="s">
        <v>138</v>
      </c>
      <c r="F1" s="32" t="s">
        <v>139</v>
      </c>
    </row>
    <row r="2" spans="1:6" s="4" customFormat="1">
      <c r="A2" s="33" t="s">
        <v>75</v>
      </c>
      <c r="B2" s="6">
        <v>32568</v>
      </c>
      <c r="C2" s="5">
        <v>102127293</v>
      </c>
      <c r="D2" s="7"/>
      <c r="E2" s="7">
        <v>9651180</v>
      </c>
      <c r="F2" s="34">
        <v>5888640</v>
      </c>
    </row>
    <row r="3" spans="1:6" s="4" customFormat="1">
      <c r="A3" s="33" t="s">
        <v>75</v>
      </c>
      <c r="B3" s="6">
        <v>32387</v>
      </c>
      <c r="C3" s="5">
        <v>102390314</v>
      </c>
      <c r="D3" s="7"/>
      <c r="E3" s="7">
        <v>32498310</v>
      </c>
      <c r="F3" s="34">
        <v>387387424</v>
      </c>
    </row>
    <row r="4" spans="1:6" s="4" customFormat="1">
      <c r="A4" s="33" t="s">
        <v>75</v>
      </c>
      <c r="B4" s="6">
        <v>31778</v>
      </c>
      <c r="C4" s="5">
        <v>102105892</v>
      </c>
      <c r="D4" s="7"/>
      <c r="E4" s="7">
        <v>21195607</v>
      </c>
      <c r="F4" s="34">
        <v>397339779</v>
      </c>
    </row>
    <row r="5" spans="1:6" s="4" customFormat="1">
      <c r="A5" s="33" t="s">
        <v>75</v>
      </c>
      <c r="B5" s="6">
        <v>32933</v>
      </c>
      <c r="C5" s="5">
        <v>212007762</v>
      </c>
      <c r="D5" s="7"/>
      <c r="E5" s="7">
        <v>0</v>
      </c>
      <c r="F5" s="34">
        <v>4917034</v>
      </c>
    </row>
    <row r="6" spans="1:6" s="4" customFormat="1">
      <c r="A6" s="33" t="s">
        <v>75</v>
      </c>
      <c r="B6" s="6">
        <v>32387</v>
      </c>
      <c r="C6" s="5">
        <v>239090014</v>
      </c>
      <c r="D6" s="7"/>
      <c r="E6" s="7">
        <v>5500000</v>
      </c>
      <c r="F6" s="34">
        <v>350408868</v>
      </c>
    </row>
    <row r="7" spans="1:6" s="4" customFormat="1">
      <c r="A7" s="33" t="s">
        <v>75</v>
      </c>
      <c r="B7" s="5"/>
      <c r="C7" s="5">
        <v>203105338</v>
      </c>
      <c r="D7" s="7"/>
      <c r="E7" s="7">
        <v>0</v>
      </c>
      <c r="F7" s="34">
        <v>371643586</v>
      </c>
    </row>
    <row r="8" spans="1:6" s="4" customFormat="1">
      <c r="A8" s="33" t="s">
        <v>76</v>
      </c>
      <c r="B8" s="6">
        <v>33239</v>
      </c>
      <c r="C8" s="8">
        <v>2400000531</v>
      </c>
      <c r="D8" s="9"/>
      <c r="E8" s="7"/>
      <c r="F8" s="34">
        <v>504287000</v>
      </c>
    </row>
    <row r="9" spans="1:6" s="4" customFormat="1">
      <c r="A9" s="33" t="s">
        <v>77</v>
      </c>
      <c r="B9" s="6">
        <v>35309</v>
      </c>
      <c r="C9" s="5">
        <v>239100057</v>
      </c>
      <c r="D9" s="10"/>
      <c r="E9" s="7">
        <v>210035291</v>
      </c>
      <c r="F9" s="34">
        <v>487311280</v>
      </c>
    </row>
    <row r="10" spans="1:6" s="4" customFormat="1">
      <c r="A10" s="33" t="s">
        <v>77</v>
      </c>
      <c r="B10" s="6">
        <v>35309</v>
      </c>
      <c r="C10" s="5">
        <v>239080078</v>
      </c>
      <c r="D10" s="10"/>
      <c r="E10" s="7">
        <v>45130831</v>
      </c>
      <c r="F10" s="34">
        <v>791862936</v>
      </c>
    </row>
    <row r="11" spans="1:6" s="4" customFormat="1">
      <c r="A11" s="33" t="s">
        <v>77</v>
      </c>
      <c r="B11" s="6">
        <v>36130</v>
      </c>
      <c r="C11" s="5">
        <v>212007725</v>
      </c>
      <c r="D11" s="10"/>
      <c r="E11" s="7">
        <v>12050000</v>
      </c>
      <c r="F11" s="34">
        <v>1116324182</v>
      </c>
    </row>
    <row r="12" spans="1:6" s="4" customFormat="1">
      <c r="A12" s="33" t="s">
        <v>77</v>
      </c>
      <c r="B12" s="6">
        <v>36130</v>
      </c>
      <c r="C12" s="5">
        <v>212007732</v>
      </c>
      <c r="D12" s="7"/>
      <c r="E12" s="7">
        <v>0</v>
      </c>
      <c r="F12" s="34">
        <v>288822143</v>
      </c>
    </row>
    <row r="13" spans="1:6" s="4" customFormat="1">
      <c r="A13" s="33" t="s">
        <v>78</v>
      </c>
      <c r="B13" s="6">
        <v>34759</v>
      </c>
      <c r="C13" s="5">
        <v>212007664</v>
      </c>
      <c r="D13" s="7"/>
      <c r="E13" s="7"/>
      <c r="F13" s="34">
        <v>450000000</v>
      </c>
    </row>
    <row r="14" spans="1:6" s="4" customFormat="1">
      <c r="A14" s="33" t="s">
        <v>78</v>
      </c>
      <c r="B14" s="6">
        <v>34943</v>
      </c>
      <c r="C14" s="5">
        <v>1110000125</v>
      </c>
      <c r="D14" s="7"/>
      <c r="E14" s="7"/>
      <c r="F14" s="34">
        <v>300000000</v>
      </c>
    </row>
    <row r="15" spans="1:6" s="4" customFormat="1">
      <c r="A15" s="33" t="s">
        <v>78</v>
      </c>
      <c r="B15" s="6">
        <v>34973</v>
      </c>
      <c r="C15" s="11">
        <v>203007375</v>
      </c>
      <c r="D15" s="7"/>
      <c r="E15" s="7"/>
      <c r="F15" s="34">
        <v>369637192</v>
      </c>
    </row>
    <row r="16" spans="1:6" s="4" customFormat="1">
      <c r="A16" s="35" t="s">
        <v>79</v>
      </c>
      <c r="B16" s="6">
        <v>33086</v>
      </c>
      <c r="C16" s="8">
        <v>1039010042</v>
      </c>
      <c r="D16" s="7">
        <v>370000000</v>
      </c>
      <c r="E16" s="7">
        <v>19500000</v>
      </c>
      <c r="F16" s="36" t="s">
        <v>80</v>
      </c>
    </row>
    <row r="17" spans="1:6" s="4" customFormat="1">
      <c r="A17" s="35" t="s">
        <v>79</v>
      </c>
      <c r="B17" s="6">
        <v>36495</v>
      </c>
      <c r="C17" s="8">
        <v>239010095</v>
      </c>
      <c r="D17" s="7"/>
      <c r="E17" s="7">
        <v>2200000</v>
      </c>
      <c r="F17" s="36">
        <v>1082507973</v>
      </c>
    </row>
    <row r="18" spans="1:6" s="4" customFormat="1">
      <c r="A18" s="35" t="s">
        <v>79</v>
      </c>
      <c r="B18" s="6">
        <v>36495</v>
      </c>
      <c r="C18" s="8">
        <v>212007888</v>
      </c>
      <c r="D18" s="7"/>
      <c r="E18" s="7">
        <v>38500000</v>
      </c>
      <c r="F18" s="36">
        <v>424866199</v>
      </c>
    </row>
    <row r="19" spans="1:6" s="4" customFormat="1">
      <c r="A19" s="33" t="s">
        <v>81</v>
      </c>
      <c r="B19" s="6">
        <v>33390</v>
      </c>
      <c r="C19" s="5">
        <v>2400000504</v>
      </c>
      <c r="D19" s="7">
        <v>10000000</v>
      </c>
      <c r="E19" s="7">
        <v>49512672</v>
      </c>
      <c r="F19" s="34">
        <f>37384448+17356579</f>
        <v>54741027</v>
      </c>
    </row>
    <row r="20" spans="1:6" s="4" customFormat="1">
      <c r="A20" s="33" t="s">
        <v>81</v>
      </c>
      <c r="B20" s="6">
        <v>33359</v>
      </c>
      <c r="C20" s="5">
        <v>2400000505</v>
      </c>
      <c r="D20" s="7">
        <v>115408028</v>
      </c>
      <c r="E20" s="7">
        <v>594606632</v>
      </c>
      <c r="F20" s="34">
        <f>126295358+201277144</f>
        <v>327572502</v>
      </c>
    </row>
    <row r="21" spans="1:6" s="4" customFormat="1">
      <c r="A21" s="33" t="s">
        <v>81</v>
      </c>
      <c r="B21" s="6">
        <v>34029</v>
      </c>
      <c r="C21" s="5">
        <v>2400000506</v>
      </c>
      <c r="D21" s="7">
        <v>44625000</v>
      </c>
      <c r="E21" s="7">
        <v>194396711</v>
      </c>
      <c r="F21" s="34">
        <f>33150731+68101353</f>
        <v>101252084</v>
      </c>
    </row>
    <row r="22" spans="1:6" s="4" customFormat="1">
      <c r="A22" s="33" t="s">
        <v>82</v>
      </c>
      <c r="B22" s="6">
        <v>33725</v>
      </c>
      <c r="C22" s="5">
        <v>2400000501</v>
      </c>
      <c r="D22" s="7">
        <v>6893750</v>
      </c>
      <c r="E22" s="7">
        <v>33790020</v>
      </c>
      <c r="F22" s="34">
        <f>11837375+253835898</f>
        <v>265673273</v>
      </c>
    </row>
    <row r="23" spans="1:6" s="4" customFormat="1">
      <c r="A23" s="33" t="s">
        <v>82</v>
      </c>
      <c r="B23" s="6">
        <v>33725</v>
      </c>
      <c r="C23" s="5">
        <v>2400000502</v>
      </c>
      <c r="D23" s="7">
        <v>80625000</v>
      </c>
      <c r="E23" s="7">
        <v>390710034</v>
      </c>
      <c r="F23" s="34">
        <f>136874136+29880248</f>
        <v>166754384</v>
      </c>
    </row>
    <row r="24" spans="1:6" s="4" customFormat="1">
      <c r="A24" s="33" t="s">
        <v>82</v>
      </c>
      <c r="B24" s="6">
        <v>33725</v>
      </c>
      <c r="C24" s="5">
        <v>2400000503</v>
      </c>
      <c r="D24" s="7">
        <v>9562500</v>
      </c>
      <c r="E24" s="7">
        <v>46009639</v>
      </c>
      <c r="F24" s="34">
        <f>16129391+32156093</f>
        <v>48285484</v>
      </c>
    </row>
    <row r="25" spans="1:6" s="4" customFormat="1">
      <c r="A25" s="33" t="s">
        <v>83</v>
      </c>
      <c r="B25" s="6">
        <v>34516</v>
      </c>
      <c r="C25" s="5">
        <v>1216800101</v>
      </c>
      <c r="D25" s="7">
        <v>12000000</v>
      </c>
      <c r="E25" s="7">
        <v>46247375</v>
      </c>
      <c r="F25" s="34">
        <f>13096644+21952645</f>
        <v>35049289</v>
      </c>
    </row>
    <row r="26" spans="1:6" s="4" customFormat="1">
      <c r="A26" s="33" t="s">
        <v>84</v>
      </c>
      <c r="B26" s="6">
        <v>35125</v>
      </c>
      <c r="C26" s="8">
        <v>1139180098</v>
      </c>
      <c r="D26" s="7">
        <v>340000000</v>
      </c>
      <c r="E26" s="7">
        <v>87580000</v>
      </c>
      <c r="F26" s="34">
        <v>525000000</v>
      </c>
    </row>
    <row r="27" spans="1:6" s="4" customFormat="1">
      <c r="A27" s="33" t="s">
        <v>85</v>
      </c>
      <c r="B27" s="6">
        <v>36892</v>
      </c>
      <c r="C27" s="5">
        <v>703000467</v>
      </c>
      <c r="D27" s="7">
        <v>186000000</v>
      </c>
      <c r="E27" s="7">
        <v>0</v>
      </c>
      <c r="F27" s="34">
        <v>294524114</v>
      </c>
    </row>
    <row r="28" spans="1:6" s="4" customFormat="1">
      <c r="A28" s="33" t="s">
        <v>86</v>
      </c>
      <c r="B28" s="6">
        <v>33604</v>
      </c>
      <c r="C28" s="5">
        <v>236030061</v>
      </c>
      <c r="D28" s="12" t="s">
        <v>87</v>
      </c>
      <c r="E28" s="7">
        <v>122001387</v>
      </c>
      <c r="F28" s="34">
        <v>395009813</v>
      </c>
    </row>
    <row r="29" spans="1:6" s="4" customFormat="1">
      <c r="A29" s="33" t="s">
        <v>88</v>
      </c>
      <c r="B29" s="6">
        <v>35034</v>
      </c>
      <c r="C29" s="5">
        <v>212007707</v>
      </c>
      <c r="D29" s="12"/>
      <c r="E29" s="7"/>
      <c r="F29" s="34">
        <v>457723528</v>
      </c>
    </row>
    <row r="30" spans="1:6" s="4" customFormat="1">
      <c r="A30" s="33" t="s">
        <v>89</v>
      </c>
      <c r="B30" s="6">
        <v>32203</v>
      </c>
      <c r="C30" s="5">
        <v>2400000461</v>
      </c>
      <c r="D30" s="12"/>
      <c r="E30" s="7">
        <v>3969051</v>
      </c>
      <c r="F30" s="34">
        <v>1130789</v>
      </c>
    </row>
    <row r="31" spans="1:6" s="4" customFormat="1">
      <c r="A31" s="33" t="s">
        <v>89</v>
      </c>
      <c r="B31" s="6">
        <v>32234</v>
      </c>
      <c r="C31" s="5">
        <v>2400000462</v>
      </c>
      <c r="D31" s="12"/>
      <c r="E31" s="7">
        <v>22288379</v>
      </c>
      <c r="F31" s="34">
        <v>30767226</v>
      </c>
    </row>
    <row r="32" spans="1:6" s="4" customFormat="1">
      <c r="A32" s="33" t="s">
        <v>89</v>
      </c>
      <c r="B32" s="6">
        <v>32264</v>
      </c>
      <c r="C32" s="5">
        <v>2400000463</v>
      </c>
      <c r="D32" s="12"/>
      <c r="E32" s="7">
        <v>31599406</v>
      </c>
      <c r="F32" s="34">
        <v>142712128</v>
      </c>
    </row>
    <row r="33" spans="1:6" s="4" customFormat="1">
      <c r="A33" s="33" t="s">
        <v>89</v>
      </c>
      <c r="B33" s="6">
        <v>32295</v>
      </c>
      <c r="C33" s="5">
        <v>2400000464</v>
      </c>
      <c r="D33" s="12" t="s">
        <v>90</v>
      </c>
      <c r="E33" s="7">
        <v>45728827</v>
      </c>
      <c r="F33" s="34">
        <v>74753552</v>
      </c>
    </row>
    <row r="34" spans="1:6" s="4" customFormat="1">
      <c r="A34" s="33" t="s">
        <v>89</v>
      </c>
      <c r="B34" s="6">
        <v>32325</v>
      </c>
      <c r="C34" s="5">
        <v>2400000465</v>
      </c>
      <c r="D34" s="12" t="s">
        <v>91</v>
      </c>
      <c r="E34" s="7">
        <v>4000000</v>
      </c>
      <c r="F34" s="34">
        <v>1127983795</v>
      </c>
    </row>
    <row r="35" spans="1:6" s="4" customFormat="1">
      <c r="A35" s="33" t="s">
        <v>92</v>
      </c>
      <c r="B35" s="6">
        <v>33664</v>
      </c>
      <c r="C35" s="5">
        <v>240000037</v>
      </c>
      <c r="D35" s="7">
        <v>199000000</v>
      </c>
      <c r="E35" s="7">
        <v>57943110</v>
      </c>
      <c r="F35" s="34">
        <v>929256256</v>
      </c>
    </row>
    <row r="36" spans="1:6" s="4" customFormat="1">
      <c r="A36" s="33" t="s">
        <v>92</v>
      </c>
      <c r="B36" s="6">
        <v>34669</v>
      </c>
      <c r="C36" s="5">
        <v>212700640</v>
      </c>
      <c r="D36" s="7">
        <v>20000000</v>
      </c>
      <c r="E36" s="7">
        <v>32567000</v>
      </c>
      <c r="F36" s="34">
        <v>8065233</v>
      </c>
    </row>
    <row r="37" spans="1:6" s="4" customFormat="1">
      <c r="A37" s="33" t="s">
        <v>93</v>
      </c>
      <c r="B37" s="6">
        <v>31778</v>
      </c>
      <c r="C37" s="5">
        <v>2400000441</v>
      </c>
      <c r="D37" s="7"/>
      <c r="E37" s="7"/>
      <c r="F37" s="34">
        <v>81804594</v>
      </c>
    </row>
    <row r="38" spans="1:6" s="4" customFormat="1">
      <c r="A38" s="33" t="s">
        <v>93</v>
      </c>
      <c r="B38" s="6">
        <v>31778</v>
      </c>
      <c r="C38" s="5">
        <v>2400000442</v>
      </c>
      <c r="D38" s="12" t="s">
        <v>94</v>
      </c>
      <c r="E38" s="7"/>
      <c r="F38" s="34">
        <v>403983220</v>
      </c>
    </row>
    <row r="39" spans="1:6" s="4" customFormat="1">
      <c r="A39" s="33" t="s">
        <v>93</v>
      </c>
      <c r="B39" s="6">
        <v>31778</v>
      </c>
      <c r="C39" s="5">
        <v>2400000443</v>
      </c>
      <c r="D39" s="12" t="s">
        <v>95</v>
      </c>
      <c r="E39" s="7"/>
      <c r="F39" s="34">
        <v>38323786</v>
      </c>
    </row>
    <row r="40" spans="1:6" s="4" customFormat="1">
      <c r="A40" s="33" t="s">
        <v>93</v>
      </c>
      <c r="B40" s="6">
        <v>31778</v>
      </c>
      <c r="C40" s="5">
        <v>2400000444</v>
      </c>
      <c r="D40" s="12" t="s">
        <v>96</v>
      </c>
      <c r="E40" s="7"/>
      <c r="F40" s="34">
        <v>3192508</v>
      </c>
    </row>
    <row r="41" spans="1:6" s="4" customFormat="1">
      <c r="A41" s="33" t="s">
        <v>97</v>
      </c>
      <c r="B41" s="6">
        <v>32660</v>
      </c>
      <c r="C41" s="5">
        <v>260000020</v>
      </c>
      <c r="D41" s="12" t="s">
        <v>98</v>
      </c>
      <c r="E41" s="7">
        <v>150866529</v>
      </c>
      <c r="F41" s="34">
        <v>371906875</v>
      </c>
    </row>
    <row r="42" spans="1:6" s="4" customFormat="1">
      <c r="A42" s="33" t="s">
        <v>99</v>
      </c>
      <c r="B42" s="6">
        <v>34182</v>
      </c>
      <c r="C42" s="5">
        <v>2400000521</v>
      </c>
      <c r="D42" s="12" t="s">
        <v>100</v>
      </c>
      <c r="E42" s="7">
        <v>87571757</v>
      </c>
      <c r="F42" s="34">
        <v>101050779</v>
      </c>
    </row>
    <row r="43" spans="1:6" s="4" customFormat="1">
      <c r="A43" s="33" t="s">
        <v>99</v>
      </c>
      <c r="B43" s="6">
        <v>34486</v>
      </c>
      <c r="C43" s="5">
        <v>2400000522</v>
      </c>
      <c r="D43" s="12" t="s">
        <v>101</v>
      </c>
      <c r="E43" s="7">
        <v>0</v>
      </c>
      <c r="F43" s="34">
        <v>167101690</v>
      </c>
    </row>
    <row r="44" spans="1:6" s="4" customFormat="1">
      <c r="A44" s="33" t="s">
        <v>99</v>
      </c>
      <c r="B44" s="6">
        <v>34486</v>
      </c>
      <c r="C44" s="5">
        <v>2400000523</v>
      </c>
      <c r="D44" s="12" t="s">
        <v>102</v>
      </c>
      <c r="E44" s="7">
        <v>0</v>
      </c>
      <c r="F44" s="34">
        <v>139959841</v>
      </c>
    </row>
    <row r="45" spans="1:6" s="4" customFormat="1">
      <c r="A45" s="33" t="s">
        <v>99</v>
      </c>
      <c r="B45" s="6">
        <v>35247</v>
      </c>
      <c r="C45" s="5">
        <v>212007668</v>
      </c>
      <c r="D45" s="5"/>
      <c r="E45" s="7">
        <v>57576514</v>
      </c>
      <c r="F45" s="34">
        <v>277257306</v>
      </c>
    </row>
    <row r="46" spans="1:6" s="4" customFormat="1">
      <c r="A46" s="33" t="s">
        <v>99</v>
      </c>
      <c r="B46" s="6">
        <v>35339</v>
      </c>
      <c r="C46" s="5">
        <v>203007775</v>
      </c>
      <c r="D46" s="5"/>
      <c r="E46" s="7">
        <v>91001</v>
      </c>
      <c r="F46" s="34">
        <v>97617603</v>
      </c>
    </row>
    <row r="47" spans="1:6" s="4" customFormat="1">
      <c r="A47" s="33" t="s">
        <v>103</v>
      </c>
      <c r="B47" s="6">
        <v>35339</v>
      </c>
      <c r="C47" s="5">
        <v>212006030</v>
      </c>
      <c r="D47" s="7">
        <v>15000000</v>
      </c>
      <c r="E47" s="7">
        <v>0</v>
      </c>
      <c r="F47" s="34">
        <v>66376873</v>
      </c>
    </row>
    <row r="48" spans="1:6" s="4" customFormat="1">
      <c r="A48" s="33" t="s">
        <v>103</v>
      </c>
      <c r="B48" s="6">
        <v>35704</v>
      </c>
      <c r="C48" s="5">
        <v>239040053</v>
      </c>
      <c r="D48" s="7">
        <v>55000000</v>
      </c>
      <c r="E48" s="7">
        <v>9020676</v>
      </c>
      <c r="F48" s="34">
        <v>101225603</v>
      </c>
    </row>
    <row r="49" spans="1:6" s="4" customFormat="1">
      <c r="A49" s="33" t="s">
        <v>103</v>
      </c>
      <c r="B49" s="6">
        <v>36130</v>
      </c>
      <c r="C49" s="5">
        <v>203007803</v>
      </c>
      <c r="D49" s="7">
        <v>12000000</v>
      </c>
      <c r="E49" s="7"/>
      <c r="F49" s="34">
        <v>18336347</v>
      </c>
    </row>
    <row r="50" spans="1:6" s="4" customFormat="1">
      <c r="A50" s="33" t="s">
        <v>104</v>
      </c>
      <c r="B50" s="6">
        <v>36281</v>
      </c>
      <c r="C50" s="5">
        <v>239110037</v>
      </c>
      <c r="D50" s="7">
        <v>49700000</v>
      </c>
      <c r="E50" s="7">
        <v>20494396</v>
      </c>
      <c r="F50" s="34">
        <v>125535210</v>
      </c>
    </row>
    <row r="51" spans="1:6" s="4" customFormat="1">
      <c r="A51" s="33" t="s">
        <v>104</v>
      </c>
      <c r="B51" s="6">
        <v>36312</v>
      </c>
      <c r="C51" s="5">
        <v>239110040</v>
      </c>
      <c r="D51" s="7">
        <v>50000000</v>
      </c>
      <c r="E51" s="7">
        <v>15812000</v>
      </c>
      <c r="F51" s="34">
        <v>103084438</v>
      </c>
    </row>
    <row r="52" spans="1:6" s="4" customFormat="1">
      <c r="A52" s="33" t="s">
        <v>104</v>
      </c>
      <c r="B52" s="6">
        <v>36312</v>
      </c>
      <c r="C52" s="5">
        <v>712000462</v>
      </c>
      <c r="D52" s="7">
        <v>5500000</v>
      </c>
      <c r="E52" s="7">
        <v>500000</v>
      </c>
      <c r="F52" s="34">
        <v>13708598</v>
      </c>
    </row>
    <row r="53" spans="1:6" s="4" customFormat="1">
      <c r="A53" s="33" t="s">
        <v>105</v>
      </c>
      <c r="B53" s="6">
        <v>35977</v>
      </c>
      <c r="C53" s="5">
        <v>749080083</v>
      </c>
      <c r="D53" s="7">
        <v>51006130</v>
      </c>
      <c r="E53" s="7">
        <v>1000000</v>
      </c>
      <c r="F53" s="34">
        <v>134598923</v>
      </c>
    </row>
    <row r="54" spans="1:6" s="4" customFormat="1">
      <c r="A54" s="33" t="s">
        <v>106</v>
      </c>
      <c r="B54" s="6">
        <v>35765</v>
      </c>
      <c r="C54" s="5">
        <v>749130054</v>
      </c>
      <c r="D54" s="7">
        <v>66994075</v>
      </c>
      <c r="E54" s="7">
        <v>0</v>
      </c>
      <c r="F54" s="34">
        <v>198720633</v>
      </c>
    </row>
    <row r="55" spans="1:6" s="4" customFormat="1">
      <c r="A55" s="33" t="s">
        <v>107</v>
      </c>
      <c r="B55" s="6">
        <v>36008</v>
      </c>
      <c r="C55" s="5">
        <v>1139110037</v>
      </c>
      <c r="D55" s="7">
        <v>85000000</v>
      </c>
      <c r="E55" s="7">
        <v>0</v>
      </c>
      <c r="F55" s="34">
        <v>168340215</v>
      </c>
    </row>
    <row r="56" spans="1:6" s="4" customFormat="1">
      <c r="A56" s="33" t="s">
        <v>108</v>
      </c>
      <c r="B56" s="6">
        <v>34973</v>
      </c>
      <c r="C56" s="5">
        <v>212007741</v>
      </c>
      <c r="D56" s="7">
        <v>10000000</v>
      </c>
      <c r="E56" s="7">
        <v>0</v>
      </c>
      <c r="F56" s="34">
        <v>3004158</v>
      </c>
    </row>
    <row r="57" spans="1:6" s="4" customFormat="1">
      <c r="A57" s="33" t="s">
        <v>108</v>
      </c>
      <c r="B57" s="6">
        <v>35125</v>
      </c>
      <c r="C57" s="5">
        <v>239140041</v>
      </c>
      <c r="D57" s="7">
        <v>50634000</v>
      </c>
      <c r="E57" s="7">
        <v>3667094</v>
      </c>
      <c r="F57" s="34">
        <v>209933387</v>
      </c>
    </row>
    <row r="58" spans="1:6" s="4" customFormat="1">
      <c r="A58" s="33" t="s">
        <v>109</v>
      </c>
      <c r="B58" s="5"/>
      <c r="C58" s="5">
        <v>212007665</v>
      </c>
      <c r="D58" s="7"/>
      <c r="E58" s="7"/>
      <c r="F58" s="34">
        <v>71379375</v>
      </c>
    </row>
    <row r="59" spans="1:6" s="4" customFormat="1">
      <c r="A59" s="33" t="s">
        <v>109</v>
      </c>
      <c r="B59" s="5"/>
      <c r="C59" s="5">
        <v>239130078</v>
      </c>
      <c r="D59" s="7"/>
      <c r="E59" s="7">
        <v>6897207</v>
      </c>
      <c r="F59" s="34">
        <v>193217332</v>
      </c>
    </row>
    <row r="60" spans="1:6" s="4" customFormat="1">
      <c r="A60" s="33" t="s">
        <v>109</v>
      </c>
      <c r="B60" s="5"/>
      <c r="C60" s="5">
        <v>239130095</v>
      </c>
      <c r="D60" s="7"/>
      <c r="E60" s="7"/>
      <c r="F60" s="34">
        <v>6022644</v>
      </c>
    </row>
    <row r="61" spans="1:6" s="4" customFormat="1">
      <c r="A61" s="33" t="s">
        <v>109</v>
      </c>
      <c r="B61" s="5"/>
      <c r="C61" s="5">
        <v>239130096</v>
      </c>
      <c r="D61" s="7"/>
      <c r="E61" s="7"/>
      <c r="F61" s="34">
        <v>24226032</v>
      </c>
    </row>
    <row r="62" spans="1:6" s="4" customFormat="1">
      <c r="A62" s="33" t="s">
        <v>110</v>
      </c>
      <c r="B62" s="6">
        <v>34608</v>
      </c>
      <c r="C62" s="13">
        <v>102032092</v>
      </c>
      <c r="D62" s="7"/>
      <c r="E62" s="7">
        <v>1811726</v>
      </c>
      <c r="F62" s="34">
        <v>37009874</v>
      </c>
    </row>
    <row r="63" spans="1:6" s="4" customFormat="1">
      <c r="A63" s="33" t="s">
        <v>111</v>
      </c>
      <c r="B63" s="6">
        <v>36220</v>
      </c>
      <c r="C63" s="5">
        <v>239020073</v>
      </c>
      <c r="D63" s="7"/>
      <c r="E63" s="7">
        <v>10738919</v>
      </c>
      <c r="F63" s="34">
        <v>44351312</v>
      </c>
    </row>
    <row r="64" spans="1:6" s="4" customFormat="1">
      <c r="A64" s="33" t="s">
        <v>112</v>
      </c>
      <c r="B64" s="6">
        <v>35004</v>
      </c>
      <c r="C64" s="5">
        <v>239070070</v>
      </c>
      <c r="D64" s="7">
        <v>16119695</v>
      </c>
      <c r="E64" s="7"/>
      <c r="F64" s="34">
        <v>10351480</v>
      </c>
    </row>
    <row r="65" spans="1:6" s="4" customFormat="1">
      <c r="A65" s="33" t="s">
        <v>112</v>
      </c>
      <c r="B65" s="6">
        <v>35004</v>
      </c>
      <c r="C65" s="5">
        <v>212004910</v>
      </c>
      <c r="D65" s="7">
        <v>11936173</v>
      </c>
      <c r="E65" s="7"/>
      <c r="F65" s="34">
        <v>28651421</v>
      </c>
    </row>
    <row r="66" spans="1:6" s="4" customFormat="1">
      <c r="A66" s="33" t="s">
        <v>113</v>
      </c>
      <c r="B66" s="6">
        <v>34759</v>
      </c>
      <c r="C66" s="5">
        <v>212007663</v>
      </c>
      <c r="D66" s="7"/>
      <c r="E66" s="7">
        <v>55117271</v>
      </c>
      <c r="F66" s="34">
        <f>13483572+40263220</f>
        <v>53746792</v>
      </c>
    </row>
    <row r="67" spans="1:6" s="4" customFormat="1">
      <c r="A67" s="33" t="s">
        <v>114</v>
      </c>
      <c r="B67" s="6">
        <v>34759</v>
      </c>
      <c r="C67" s="5">
        <v>270000021</v>
      </c>
      <c r="D67" s="7"/>
      <c r="E67" s="7"/>
      <c r="F67" s="34">
        <f>64224393+340664465</f>
        <v>404888858</v>
      </c>
    </row>
    <row r="68" spans="1:6" s="4" customFormat="1">
      <c r="A68" s="33" t="s">
        <v>115</v>
      </c>
      <c r="B68" s="6">
        <v>34759</v>
      </c>
      <c r="C68" s="5">
        <v>1210206101</v>
      </c>
      <c r="D68" s="7"/>
      <c r="E68" s="7"/>
      <c r="F68" s="34">
        <f>53255665+206351410</f>
        <v>259607075</v>
      </c>
    </row>
    <row r="69" spans="1:6" s="4" customFormat="1">
      <c r="A69" s="33" t="s">
        <v>116</v>
      </c>
      <c r="B69" s="6">
        <v>34639</v>
      </c>
      <c r="C69" s="14">
        <v>236030051</v>
      </c>
      <c r="D69" s="7">
        <v>11320000</v>
      </c>
      <c r="E69" s="7">
        <v>7795063</v>
      </c>
      <c r="F69" s="34">
        <v>40816044</v>
      </c>
    </row>
    <row r="70" spans="1:6" s="4" customFormat="1">
      <c r="A70" s="33" t="s">
        <v>116</v>
      </c>
      <c r="B70" s="6">
        <v>34881</v>
      </c>
      <c r="C70" s="5">
        <v>212007682</v>
      </c>
      <c r="D70" s="7">
        <v>14000000</v>
      </c>
      <c r="E70" s="7"/>
      <c r="F70" s="34">
        <v>41343534</v>
      </c>
    </row>
    <row r="71" spans="1:6" s="4" customFormat="1">
      <c r="A71" s="33" t="s">
        <v>117</v>
      </c>
      <c r="B71" s="6">
        <v>35034</v>
      </c>
      <c r="C71" s="5">
        <v>239130083</v>
      </c>
      <c r="D71" s="7">
        <v>16000000</v>
      </c>
      <c r="E71" s="7">
        <f>1625000+6128014</f>
        <v>7753014</v>
      </c>
      <c r="F71" s="34">
        <v>35381570</v>
      </c>
    </row>
    <row r="72" spans="1:6" s="4" customFormat="1">
      <c r="A72" s="33" t="s">
        <v>118</v>
      </c>
      <c r="B72" s="6">
        <v>35947</v>
      </c>
      <c r="C72" s="15">
        <v>239160078</v>
      </c>
      <c r="D72" s="7"/>
      <c r="E72" s="7">
        <v>252300</v>
      </c>
      <c r="F72" s="34">
        <v>53015069</v>
      </c>
    </row>
    <row r="73" spans="1:6" s="4" customFormat="1">
      <c r="A73" s="33" t="s">
        <v>118</v>
      </c>
      <c r="B73" s="6">
        <v>35977</v>
      </c>
      <c r="C73" s="5">
        <v>239160079</v>
      </c>
      <c r="D73" s="7"/>
      <c r="E73" s="7"/>
      <c r="F73" s="34">
        <f>1461593+252300</f>
        <v>1713893</v>
      </c>
    </row>
    <row r="74" spans="1:6" s="4" customFormat="1">
      <c r="A74" s="33" t="s">
        <v>119</v>
      </c>
      <c r="B74" s="6">
        <v>35278</v>
      </c>
      <c r="C74" s="5">
        <v>231180065</v>
      </c>
      <c r="D74" s="7"/>
      <c r="E74" s="7">
        <v>35262776</v>
      </c>
      <c r="F74" s="34">
        <v>49630552</v>
      </c>
    </row>
    <row r="75" spans="1:6" s="4" customFormat="1">
      <c r="A75" s="33" t="s">
        <v>120</v>
      </c>
      <c r="B75" s="6">
        <v>34029</v>
      </c>
      <c r="C75" s="5">
        <v>2400000481</v>
      </c>
      <c r="D75" s="7">
        <v>2800000</v>
      </c>
      <c r="E75" s="7">
        <v>1000000</v>
      </c>
      <c r="F75" s="34">
        <v>7793148</v>
      </c>
    </row>
    <row r="76" spans="1:6" s="4" customFormat="1">
      <c r="A76" s="33" t="s">
        <v>120</v>
      </c>
      <c r="B76" s="6">
        <v>34547</v>
      </c>
      <c r="C76" s="5">
        <v>2400000482</v>
      </c>
      <c r="D76" s="7">
        <v>11500000</v>
      </c>
      <c r="E76" s="7">
        <v>5500000</v>
      </c>
      <c r="F76" s="34">
        <v>35016263</v>
      </c>
    </row>
    <row r="77" spans="1:6" s="4" customFormat="1">
      <c r="A77" s="33" t="s">
        <v>121</v>
      </c>
      <c r="B77" s="6">
        <v>35765</v>
      </c>
      <c r="C77" s="5">
        <v>412000002</v>
      </c>
      <c r="D77" s="7">
        <v>14500000</v>
      </c>
      <c r="E77" s="7">
        <v>11343751</v>
      </c>
      <c r="F77" s="34">
        <v>23410441</v>
      </c>
    </row>
    <row r="78" spans="1:6" s="4" customFormat="1">
      <c r="A78" s="33" t="s">
        <v>121</v>
      </c>
      <c r="B78" s="6">
        <v>37073</v>
      </c>
      <c r="C78" s="5">
        <v>412000278</v>
      </c>
      <c r="D78" s="7">
        <v>15000000</v>
      </c>
      <c r="E78" s="7">
        <v>8892000</v>
      </c>
      <c r="F78" s="34">
        <v>27435753</v>
      </c>
    </row>
    <row r="79" spans="1:6" s="4" customFormat="1">
      <c r="A79" s="33" t="s">
        <v>122</v>
      </c>
      <c r="B79" s="6"/>
      <c r="C79" s="5">
        <v>412000214</v>
      </c>
      <c r="D79" s="7">
        <v>9000000</v>
      </c>
      <c r="E79" s="7"/>
      <c r="F79" s="34">
        <v>62552388</v>
      </c>
    </row>
    <row r="80" spans="1:6" s="4" customFormat="1">
      <c r="A80" s="33" t="s">
        <v>123</v>
      </c>
      <c r="B80" s="6">
        <v>35916</v>
      </c>
      <c r="C80" s="5">
        <v>749010030</v>
      </c>
      <c r="D80" s="7">
        <v>14579000</v>
      </c>
      <c r="E80" s="7">
        <v>5402492</v>
      </c>
      <c r="F80" s="34">
        <f>32341491+14134819</f>
        <v>46476310</v>
      </c>
    </row>
    <row r="81" spans="1:6" s="4" customFormat="1">
      <c r="A81" s="33" t="s">
        <v>124</v>
      </c>
      <c r="B81" s="6">
        <v>36008</v>
      </c>
      <c r="C81" s="5">
        <v>749080070</v>
      </c>
      <c r="D81" s="7"/>
      <c r="E81" s="7"/>
      <c r="F81" s="34">
        <v>34092282</v>
      </c>
    </row>
    <row r="82" spans="1:6" s="4" customFormat="1">
      <c r="A82" s="33" t="s">
        <v>125</v>
      </c>
      <c r="B82" s="16">
        <v>35247</v>
      </c>
      <c r="C82" s="5">
        <v>749080081</v>
      </c>
      <c r="D82" s="7"/>
      <c r="E82" s="7"/>
      <c r="F82" s="34">
        <v>35538192</v>
      </c>
    </row>
    <row r="83" spans="1:6" s="4" customFormat="1">
      <c r="A83" s="33" t="s">
        <v>126</v>
      </c>
      <c r="B83" s="16">
        <v>35247</v>
      </c>
      <c r="C83" s="5">
        <v>749080082</v>
      </c>
      <c r="D83" s="7"/>
      <c r="E83" s="7">
        <v>324380</v>
      </c>
      <c r="F83" s="34">
        <v>55014279</v>
      </c>
    </row>
    <row r="84" spans="1:6" s="4" customFormat="1">
      <c r="A84" s="33" t="s">
        <v>127</v>
      </c>
      <c r="B84" s="16">
        <v>35004</v>
      </c>
      <c r="C84" s="5">
        <v>749110013</v>
      </c>
      <c r="D84" s="7"/>
      <c r="E84" s="7">
        <f>2284995+6000000</f>
        <v>8284995</v>
      </c>
      <c r="F84" s="34">
        <v>38373614</v>
      </c>
    </row>
    <row r="85" spans="1:6" s="4" customFormat="1">
      <c r="A85" s="33" t="s">
        <v>128</v>
      </c>
      <c r="B85" s="16">
        <v>35947</v>
      </c>
      <c r="C85" s="5">
        <v>749160042</v>
      </c>
      <c r="D85" s="7"/>
      <c r="E85" s="7">
        <v>2512290</v>
      </c>
      <c r="F85" s="34">
        <v>41041956</v>
      </c>
    </row>
    <row r="86" spans="1:6" s="4" customFormat="1">
      <c r="A86" s="33" t="s">
        <v>129</v>
      </c>
      <c r="B86" s="16">
        <v>33725</v>
      </c>
      <c r="C86" s="5">
        <v>260000004</v>
      </c>
      <c r="D86" s="7">
        <v>42600000</v>
      </c>
      <c r="E86" s="7">
        <v>21907570</v>
      </c>
      <c r="F86" s="34">
        <v>32106531</v>
      </c>
    </row>
    <row r="87" spans="1:6" s="4" customFormat="1">
      <c r="A87" s="33" t="s">
        <v>130</v>
      </c>
      <c r="B87" s="16">
        <v>35827</v>
      </c>
      <c r="C87" s="8">
        <v>749140019</v>
      </c>
      <c r="D87" s="7">
        <v>14180084</v>
      </c>
      <c r="E87" s="7">
        <v>1100000</v>
      </c>
      <c r="F87" s="34">
        <v>22341537</v>
      </c>
    </row>
    <row r="88" spans="1:6" s="4" customFormat="1">
      <c r="A88" s="33" t="s">
        <v>131</v>
      </c>
      <c r="B88" s="16">
        <v>34547</v>
      </c>
      <c r="C88" s="5">
        <v>1039050007</v>
      </c>
      <c r="D88" s="7">
        <v>30000000</v>
      </c>
      <c r="E88" s="7"/>
      <c r="F88" s="34">
        <v>80909430</v>
      </c>
    </row>
    <row r="89" spans="1:6" s="4" customFormat="1">
      <c r="A89" s="33" t="s">
        <v>132</v>
      </c>
      <c r="B89" s="16">
        <v>35400</v>
      </c>
      <c r="C89" s="5">
        <v>1139090002</v>
      </c>
      <c r="D89" s="7">
        <v>5700000</v>
      </c>
      <c r="E89" s="7">
        <v>498441</v>
      </c>
      <c r="F89" s="34">
        <v>23338844</v>
      </c>
    </row>
    <row r="90" spans="1:6" s="4" customFormat="1">
      <c r="A90" s="33" t="s">
        <v>132</v>
      </c>
      <c r="B90" s="16">
        <v>36069</v>
      </c>
      <c r="C90" s="5">
        <v>1139090010</v>
      </c>
      <c r="D90" s="7">
        <v>15000000</v>
      </c>
      <c r="E90" s="7">
        <v>6000000</v>
      </c>
      <c r="F90" s="34">
        <v>8760687</v>
      </c>
    </row>
    <row r="91" spans="1:6" s="4" customFormat="1">
      <c r="A91" s="33" t="s">
        <v>133</v>
      </c>
      <c r="B91" s="16">
        <v>32540</v>
      </c>
      <c r="C91" s="14">
        <v>1023933018</v>
      </c>
      <c r="D91" s="7"/>
      <c r="E91" s="7">
        <v>8506588</v>
      </c>
      <c r="F91" s="34">
        <v>62043036</v>
      </c>
    </row>
    <row r="92" spans="1:6" s="4" customFormat="1">
      <c r="A92" s="33" t="s">
        <v>0</v>
      </c>
      <c r="B92" s="16">
        <v>34851</v>
      </c>
      <c r="C92" s="5">
        <v>260000022</v>
      </c>
      <c r="D92" s="7">
        <v>15000000</v>
      </c>
      <c r="E92" s="7">
        <v>1130555</v>
      </c>
      <c r="F92" s="34">
        <v>38471000</v>
      </c>
    </row>
    <row r="93" spans="1:6" s="4" customFormat="1">
      <c r="A93" s="33" t="s">
        <v>1</v>
      </c>
      <c r="B93" s="16">
        <v>33086</v>
      </c>
      <c r="C93" s="5">
        <v>1039010042</v>
      </c>
      <c r="D93" s="7">
        <v>370000000</v>
      </c>
      <c r="E93" s="7">
        <v>34742387</v>
      </c>
      <c r="F93" s="34">
        <f>215686000+17898633</f>
        <v>233584633</v>
      </c>
    </row>
    <row r="94" spans="1:6">
      <c r="A94" s="37" t="s">
        <v>0</v>
      </c>
      <c r="B94" s="17">
        <v>34851</v>
      </c>
      <c r="C94" s="18">
        <v>260000022</v>
      </c>
      <c r="D94" s="19">
        <v>27441000</v>
      </c>
      <c r="E94" s="19">
        <v>1130555</v>
      </c>
      <c r="F94" s="38">
        <v>38471000</v>
      </c>
    </row>
    <row r="95" spans="1:6">
      <c r="A95" s="37" t="s">
        <v>2</v>
      </c>
      <c r="B95" s="17">
        <v>35717</v>
      </c>
      <c r="C95" s="18">
        <v>203007816</v>
      </c>
      <c r="D95" s="19">
        <v>2500000</v>
      </c>
      <c r="E95" s="19">
        <v>385000</v>
      </c>
      <c r="F95" s="38">
        <v>2145550</v>
      </c>
    </row>
    <row r="96" spans="1:6">
      <c r="A96" s="37" t="s">
        <v>2</v>
      </c>
      <c r="B96" s="17">
        <v>35717</v>
      </c>
      <c r="C96" s="18">
        <v>239010083</v>
      </c>
      <c r="D96" s="19">
        <v>7500000</v>
      </c>
      <c r="E96" s="19">
        <v>2074500</v>
      </c>
      <c r="F96" s="38">
        <v>5770000</v>
      </c>
    </row>
    <row r="97" spans="1:6">
      <c r="A97" s="37" t="s">
        <v>3</v>
      </c>
      <c r="B97" s="17">
        <v>35111</v>
      </c>
      <c r="C97" s="18">
        <v>239020110</v>
      </c>
      <c r="D97" s="19">
        <v>1100000</v>
      </c>
      <c r="E97" s="19">
        <v>223947</v>
      </c>
      <c r="F97" s="38">
        <v>1759273</v>
      </c>
    </row>
    <row r="98" spans="1:6">
      <c r="A98" s="37" t="s">
        <v>4</v>
      </c>
      <c r="B98" s="17">
        <v>35999</v>
      </c>
      <c r="C98" s="18">
        <v>239030078</v>
      </c>
      <c r="D98" s="19">
        <v>3000000</v>
      </c>
      <c r="E98" s="19">
        <v>1191000</v>
      </c>
      <c r="F98" s="38">
        <v>4092615</v>
      </c>
    </row>
    <row r="99" spans="1:6">
      <c r="A99" s="37" t="s">
        <v>4</v>
      </c>
      <c r="B99" s="17">
        <v>36238</v>
      </c>
      <c r="C99" s="18">
        <v>203007856</v>
      </c>
      <c r="D99" s="19">
        <v>300000</v>
      </c>
      <c r="E99" s="19">
        <v>75000</v>
      </c>
      <c r="F99" s="38">
        <v>830146</v>
      </c>
    </row>
    <row r="100" spans="1:6">
      <c r="A100" s="37" t="s">
        <v>5</v>
      </c>
      <c r="B100" s="17">
        <v>34845</v>
      </c>
      <c r="C100" s="18">
        <v>239030065</v>
      </c>
      <c r="D100" s="19">
        <v>1300000</v>
      </c>
      <c r="E100" s="18"/>
      <c r="F100" s="38">
        <v>564267</v>
      </c>
    </row>
    <row r="101" spans="1:6">
      <c r="A101" s="37" t="s">
        <v>6</v>
      </c>
      <c r="B101" s="17">
        <v>38680</v>
      </c>
      <c r="C101" s="18">
        <v>2400000001</v>
      </c>
      <c r="D101" s="19">
        <v>750000</v>
      </c>
      <c r="E101" s="18"/>
      <c r="F101" s="38">
        <v>3339742</v>
      </c>
    </row>
    <row r="102" spans="1:6">
      <c r="A102" s="37" t="s">
        <v>6</v>
      </c>
      <c r="B102" s="17">
        <v>38680</v>
      </c>
      <c r="C102" s="18">
        <v>1224717202</v>
      </c>
      <c r="D102" s="18" t="s">
        <v>8</v>
      </c>
      <c r="E102" s="18"/>
      <c r="F102" s="38">
        <v>143865894</v>
      </c>
    </row>
    <row r="103" spans="1:6">
      <c r="A103" s="37" t="s">
        <v>6</v>
      </c>
      <c r="B103" s="17">
        <v>38680</v>
      </c>
      <c r="C103" s="18">
        <v>1224617102</v>
      </c>
      <c r="D103" s="18" t="s">
        <v>7</v>
      </c>
      <c r="E103" s="18"/>
      <c r="F103" s="38">
        <v>461046854</v>
      </c>
    </row>
    <row r="104" spans="1:6">
      <c r="A104" s="37" t="s">
        <v>9</v>
      </c>
      <c r="B104" s="17">
        <v>37006</v>
      </c>
      <c r="C104" s="18">
        <v>102390815</v>
      </c>
      <c r="D104" s="19">
        <v>1700000</v>
      </c>
      <c r="E104" s="19">
        <v>270000</v>
      </c>
      <c r="F104" s="38">
        <v>11060001</v>
      </c>
    </row>
    <row r="105" spans="1:6">
      <c r="A105" s="37" t="s">
        <v>10</v>
      </c>
      <c r="B105" s="17">
        <v>34997</v>
      </c>
      <c r="C105" s="18">
        <v>239100053</v>
      </c>
      <c r="D105" s="19">
        <v>4000000</v>
      </c>
      <c r="E105" s="19">
        <v>2165000</v>
      </c>
      <c r="F105" s="38">
        <v>13607740</v>
      </c>
    </row>
    <row r="106" spans="1:6">
      <c r="A106" s="37" t="s">
        <v>11</v>
      </c>
      <c r="B106" s="17">
        <v>35209</v>
      </c>
      <c r="C106" s="18">
        <v>239100055</v>
      </c>
      <c r="D106" s="19">
        <v>1440000</v>
      </c>
      <c r="E106" s="19">
        <v>401614</v>
      </c>
      <c r="F106" s="38">
        <v>3201867</v>
      </c>
    </row>
    <row r="107" spans="1:6">
      <c r="A107" s="37" t="s">
        <v>12</v>
      </c>
      <c r="B107" s="17">
        <v>38583</v>
      </c>
      <c r="C107" s="18">
        <v>239110031</v>
      </c>
      <c r="D107" s="19">
        <v>1300000</v>
      </c>
      <c r="E107" s="19">
        <v>73120</v>
      </c>
      <c r="F107" s="38">
        <v>3409560</v>
      </c>
    </row>
    <row r="108" spans="1:6">
      <c r="A108" s="37" t="s">
        <v>12</v>
      </c>
      <c r="B108" s="17">
        <v>38583</v>
      </c>
      <c r="C108" s="18">
        <v>239110072</v>
      </c>
      <c r="D108" s="18"/>
      <c r="E108" s="18"/>
      <c r="F108" s="38">
        <v>919301</v>
      </c>
    </row>
    <row r="109" spans="1:6">
      <c r="A109" s="37" t="s">
        <v>13</v>
      </c>
      <c r="B109" s="17">
        <v>34880</v>
      </c>
      <c r="C109" s="18">
        <v>212007670</v>
      </c>
      <c r="D109" s="19">
        <v>600000</v>
      </c>
      <c r="E109" s="18"/>
      <c r="F109" s="39"/>
    </row>
    <row r="110" spans="1:6">
      <c r="A110" s="37" t="s">
        <v>13</v>
      </c>
      <c r="B110" s="17">
        <v>34816</v>
      </c>
      <c r="C110" s="18">
        <v>239190111</v>
      </c>
      <c r="D110" s="19">
        <v>1700000</v>
      </c>
      <c r="E110" s="18"/>
      <c r="F110" s="38">
        <v>7746966</v>
      </c>
    </row>
    <row r="111" spans="1:6">
      <c r="A111" s="37" t="s">
        <v>14</v>
      </c>
      <c r="B111" s="17">
        <v>34730</v>
      </c>
      <c r="C111" s="18">
        <v>239190095</v>
      </c>
      <c r="D111" s="20">
        <v>6959976</v>
      </c>
      <c r="E111" s="19">
        <v>5729243</v>
      </c>
      <c r="F111" s="38">
        <v>14049039</v>
      </c>
    </row>
    <row r="112" spans="1:6">
      <c r="A112" s="37" t="s">
        <v>14</v>
      </c>
      <c r="B112" s="17">
        <v>35966</v>
      </c>
      <c r="C112" s="18">
        <v>212007504</v>
      </c>
      <c r="D112" s="19">
        <v>5400000</v>
      </c>
      <c r="E112" s="19">
        <v>620000</v>
      </c>
      <c r="F112" s="38">
        <v>21894044</v>
      </c>
    </row>
    <row r="113" spans="1:6">
      <c r="A113" s="37" t="s">
        <v>15</v>
      </c>
      <c r="B113" s="17">
        <v>35943</v>
      </c>
      <c r="C113" s="18">
        <v>749030024</v>
      </c>
      <c r="D113" s="19">
        <v>5102017</v>
      </c>
      <c r="E113" s="19">
        <v>700000</v>
      </c>
      <c r="F113" s="38">
        <v>6070067</v>
      </c>
    </row>
    <row r="114" spans="1:6">
      <c r="A114" s="37" t="s">
        <v>16</v>
      </c>
      <c r="B114" s="17">
        <v>36921</v>
      </c>
      <c r="C114" s="18">
        <v>749080043</v>
      </c>
      <c r="D114" s="19">
        <v>2400000</v>
      </c>
      <c r="E114" s="19">
        <v>3911387</v>
      </c>
      <c r="F114" s="38">
        <v>1808208</v>
      </c>
    </row>
    <row r="115" spans="1:6">
      <c r="A115" s="37" t="s">
        <v>17</v>
      </c>
      <c r="B115" s="17">
        <v>35540</v>
      </c>
      <c r="C115" s="18">
        <v>749080074</v>
      </c>
      <c r="D115" s="19">
        <v>1992754</v>
      </c>
      <c r="E115" s="19">
        <v>2372352</v>
      </c>
      <c r="F115" s="38">
        <v>4801267</v>
      </c>
    </row>
    <row r="116" spans="1:6">
      <c r="A116" s="37" t="s">
        <v>18</v>
      </c>
      <c r="B116" s="17">
        <v>35935</v>
      </c>
      <c r="C116" s="18">
        <v>749130040</v>
      </c>
      <c r="D116" s="19">
        <v>4508320</v>
      </c>
      <c r="E116" s="19">
        <v>200000</v>
      </c>
      <c r="F116" s="38">
        <v>1640851</v>
      </c>
    </row>
    <row r="117" spans="1:6">
      <c r="A117" s="37" t="s">
        <v>19</v>
      </c>
      <c r="B117" s="17">
        <v>35408</v>
      </c>
      <c r="C117" s="18">
        <v>25000041</v>
      </c>
      <c r="D117" s="19">
        <v>2551000</v>
      </c>
      <c r="E117" s="18"/>
      <c r="F117" s="38">
        <v>1091224</v>
      </c>
    </row>
    <row r="118" spans="1:6">
      <c r="A118" s="37" t="s">
        <v>19</v>
      </c>
      <c r="B118" s="17">
        <v>35962</v>
      </c>
      <c r="C118" s="18">
        <v>749160050</v>
      </c>
      <c r="D118" s="19">
        <v>3391025</v>
      </c>
      <c r="E118" s="18"/>
      <c r="F118" s="38">
        <v>4618653</v>
      </c>
    </row>
    <row r="119" spans="1:6">
      <c r="A119" s="37" t="s">
        <v>20</v>
      </c>
      <c r="B119" s="17">
        <v>34417</v>
      </c>
      <c r="C119" s="18">
        <v>250000021</v>
      </c>
      <c r="D119" s="19">
        <v>5000000</v>
      </c>
      <c r="E119" s="19">
        <v>507000</v>
      </c>
      <c r="F119" s="38">
        <v>5414539</v>
      </c>
    </row>
    <row r="120" spans="1:6">
      <c r="A120" s="37" t="s">
        <v>21</v>
      </c>
      <c r="B120" s="17">
        <v>35860</v>
      </c>
      <c r="C120" s="18">
        <v>749180075</v>
      </c>
      <c r="D120" s="19">
        <v>9000000</v>
      </c>
      <c r="E120" s="19">
        <v>7360621</v>
      </c>
      <c r="F120" s="38">
        <v>28050252</v>
      </c>
    </row>
    <row r="121" spans="1:6">
      <c r="A121" s="37" t="s">
        <v>22</v>
      </c>
      <c r="B121" s="17">
        <v>38134</v>
      </c>
      <c r="C121" s="18">
        <v>83911417</v>
      </c>
      <c r="D121" s="19">
        <v>1840000</v>
      </c>
      <c r="E121" s="19">
        <v>73120</v>
      </c>
      <c r="F121" s="38">
        <v>920396</v>
      </c>
    </row>
    <row r="122" spans="1:6">
      <c r="A122" s="37" t="s">
        <v>23</v>
      </c>
      <c r="B122" s="17">
        <v>35097</v>
      </c>
      <c r="C122" s="18">
        <v>939140011</v>
      </c>
      <c r="D122" s="19">
        <v>2347000</v>
      </c>
      <c r="E122" s="18"/>
      <c r="F122" s="38">
        <v>45634350</v>
      </c>
    </row>
    <row r="123" spans="1:6">
      <c r="A123" s="37" t="s">
        <v>24</v>
      </c>
      <c r="B123" s="17">
        <v>36278</v>
      </c>
      <c r="C123" s="18">
        <v>903000029</v>
      </c>
      <c r="D123" s="19">
        <v>1900000</v>
      </c>
      <c r="E123" s="18"/>
      <c r="F123" s="38">
        <v>2667183</v>
      </c>
    </row>
    <row r="124" spans="1:6">
      <c r="A124" s="37" t="s">
        <v>24</v>
      </c>
      <c r="B124" s="17">
        <v>36055</v>
      </c>
      <c r="C124" s="18">
        <v>903000033</v>
      </c>
      <c r="D124" s="18"/>
      <c r="E124" s="18"/>
      <c r="F124" s="38">
        <v>1531939</v>
      </c>
    </row>
    <row r="125" spans="1:6">
      <c r="A125" s="37" t="s">
        <v>25</v>
      </c>
      <c r="B125" s="17">
        <v>34494</v>
      </c>
      <c r="C125" s="18">
        <v>1039120051</v>
      </c>
      <c r="D125" s="19">
        <v>3000000</v>
      </c>
      <c r="E125" s="18"/>
      <c r="F125" s="38">
        <v>3565989</v>
      </c>
    </row>
    <row r="126" spans="1:6">
      <c r="A126" s="37" t="s">
        <v>26</v>
      </c>
      <c r="B126" s="17">
        <v>34934</v>
      </c>
      <c r="C126" s="18">
        <v>1039180072</v>
      </c>
      <c r="D126" s="19">
        <v>2412000</v>
      </c>
      <c r="E126" s="18"/>
      <c r="F126" s="38">
        <v>4399766</v>
      </c>
    </row>
    <row r="127" spans="1:6">
      <c r="A127" s="37" t="s">
        <v>27</v>
      </c>
      <c r="B127" s="17">
        <v>36516</v>
      </c>
      <c r="C127" s="18">
        <v>237010195</v>
      </c>
      <c r="D127" s="19">
        <v>3355000</v>
      </c>
      <c r="E127" s="19">
        <v>4231744</v>
      </c>
      <c r="F127" s="38">
        <v>876744</v>
      </c>
    </row>
    <row r="128" spans="1:6">
      <c r="A128" s="37" t="s">
        <v>28</v>
      </c>
      <c r="B128" s="17">
        <v>36661</v>
      </c>
      <c r="C128" s="18">
        <v>237020293</v>
      </c>
      <c r="D128" s="19">
        <v>3500000</v>
      </c>
      <c r="E128" s="19">
        <v>3729399</v>
      </c>
      <c r="F128" s="38">
        <v>597484</v>
      </c>
    </row>
    <row r="129" spans="1:6">
      <c r="A129" s="37" t="s">
        <v>28</v>
      </c>
      <c r="B129" s="17">
        <v>36788</v>
      </c>
      <c r="C129" s="18">
        <v>237020298</v>
      </c>
      <c r="D129" s="19">
        <v>300000</v>
      </c>
      <c r="E129" s="19">
        <v>369199</v>
      </c>
      <c r="F129" s="38">
        <v>127761</v>
      </c>
    </row>
    <row r="130" spans="1:6">
      <c r="A130" s="37" t="s">
        <v>28</v>
      </c>
      <c r="B130" s="17">
        <v>37162</v>
      </c>
      <c r="C130" s="18">
        <v>237020320</v>
      </c>
      <c r="D130" s="19">
        <v>200000</v>
      </c>
      <c r="E130" s="19">
        <v>224562</v>
      </c>
      <c r="F130" s="38">
        <v>39825</v>
      </c>
    </row>
    <row r="131" spans="1:6">
      <c r="A131" s="37" t="s">
        <v>29</v>
      </c>
      <c r="B131" s="17">
        <v>36830</v>
      </c>
      <c r="C131" s="18">
        <v>237020299</v>
      </c>
      <c r="D131" s="19">
        <v>1500000</v>
      </c>
      <c r="E131" s="19">
        <v>1208836</v>
      </c>
      <c r="F131" s="38">
        <v>736415</v>
      </c>
    </row>
    <row r="132" spans="1:6">
      <c r="A132" s="37" t="s">
        <v>30</v>
      </c>
      <c r="B132" s="17">
        <v>36353</v>
      </c>
      <c r="C132" s="18">
        <v>237030201</v>
      </c>
      <c r="D132" s="19">
        <v>3500000</v>
      </c>
      <c r="E132" s="19">
        <v>300000</v>
      </c>
      <c r="F132" s="38">
        <v>616475</v>
      </c>
    </row>
    <row r="133" spans="1:6">
      <c r="A133" s="37" t="s">
        <v>31</v>
      </c>
      <c r="B133" s="17">
        <v>36737</v>
      </c>
      <c r="C133" s="18">
        <v>237070149</v>
      </c>
      <c r="D133" s="19">
        <v>6500000</v>
      </c>
      <c r="E133" s="19">
        <v>4513635</v>
      </c>
      <c r="F133" s="38">
        <v>5392038</v>
      </c>
    </row>
    <row r="134" spans="1:6">
      <c r="A134" s="37" t="s">
        <v>32</v>
      </c>
      <c r="B134" s="17">
        <v>37046</v>
      </c>
      <c r="C134" s="18">
        <v>237070156</v>
      </c>
      <c r="D134" s="19">
        <v>3500000</v>
      </c>
      <c r="E134" s="19">
        <v>2769757</v>
      </c>
      <c r="F134" s="38">
        <v>5995178</v>
      </c>
    </row>
    <row r="135" spans="1:6">
      <c r="A135" s="37" t="s">
        <v>32</v>
      </c>
      <c r="B135" s="17"/>
      <c r="C135" s="18">
        <v>237070162</v>
      </c>
      <c r="D135" s="19">
        <v>500000</v>
      </c>
      <c r="E135" s="18"/>
      <c r="F135" s="38">
        <v>290404</v>
      </c>
    </row>
    <row r="136" spans="1:6">
      <c r="A136" s="37" t="s">
        <v>33</v>
      </c>
      <c r="B136" s="17">
        <v>38161</v>
      </c>
      <c r="C136" s="18">
        <v>237080213</v>
      </c>
      <c r="D136" s="19">
        <v>2887000</v>
      </c>
      <c r="E136" s="19">
        <v>1835837</v>
      </c>
      <c r="F136" s="38">
        <v>1610842</v>
      </c>
    </row>
    <row r="137" spans="1:6">
      <c r="A137" s="37" t="s">
        <v>34</v>
      </c>
      <c r="B137" s="17">
        <v>36426</v>
      </c>
      <c r="C137" s="18">
        <v>237080219</v>
      </c>
      <c r="D137" s="19">
        <v>1500000</v>
      </c>
      <c r="E137" s="19">
        <v>1850564</v>
      </c>
      <c r="F137" s="38">
        <v>246136</v>
      </c>
    </row>
    <row r="138" spans="1:6">
      <c r="A138" s="37" t="s">
        <v>35</v>
      </c>
      <c r="B138" s="17">
        <v>36766</v>
      </c>
      <c r="C138" s="18">
        <v>237100126</v>
      </c>
      <c r="D138" s="19">
        <v>3367561</v>
      </c>
      <c r="E138" s="19">
        <v>3632240</v>
      </c>
      <c r="F138" s="38">
        <v>1713871</v>
      </c>
    </row>
    <row r="139" spans="1:6">
      <c r="A139" s="37" t="s">
        <v>36</v>
      </c>
      <c r="B139" s="17">
        <v>36791</v>
      </c>
      <c r="C139" s="18">
        <v>237120069</v>
      </c>
      <c r="D139" s="19">
        <v>3500000</v>
      </c>
      <c r="E139" s="18"/>
      <c r="F139" s="38">
        <v>3172889</v>
      </c>
    </row>
    <row r="140" spans="1:6">
      <c r="A140" s="37" t="s">
        <v>37</v>
      </c>
      <c r="B140" s="17">
        <v>37284</v>
      </c>
      <c r="C140" s="18">
        <v>237130195</v>
      </c>
      <c r="D140" s="19">
        <v>1500000</v>
      </c>
      <c r="E140" s="19">
        <v>77464</v>
      </c>
      <c r="F140" s="38">
        <v>1426536</v>
      </c>
    </row>
    <row r="141" spans="1:6">
      <c r="A141" s="37" t="s">
        <v>38</v>
      </c>
      <c r="B141" s="17">
        <v>36356</v>
      </c>
      <c r="C141" s="18">
        <v>237130196</v>
      </c>
      <c r="D141" s="19">
        <v>3087000</v>
      </c>
      <c r="E141" s="19">
        <v>2200438</v>
      </c>
      <c r="F141" s="38">
        <v>2897449</v>
      </c>
    </row>
    <row r="142" spans="1:6">
      <c r="A142" s="37" t="s">
        <v>38</v>
      </c>
      <c r="B142" s="17">
        <v>36880</v>
      </c>
      <c r="C142" s="18">
        <v>237130209</v>
      </c>
      <c r="D142" s="19">
        <v>1800000</v>
      </c>
      <c r="E142" s="18"/>
      <c r="F142" s="38">
        <v>1195656</v>
      </c>
    </row>
    <row r="143" spans="1:6">
      <c r="A143" s="37" t="s">
        <v>39</v>
      </c>
      <c r="B143" s="17">
        <v>110221</v>
      </c>
      <c r="C143" s="18">
        <v>237160105</v>
      </c>
      <c r="D143" s="19">
        <v>300000</v>
      </c>
      <c r="E143" s="18"/>
      <c r="F143" s="38">
        <v>111741</v>
      </c>
    </row>
    <row r="144" spans="1:6">
      <c r="A144" s="37" t="s">
        <v>39</v>
      </c>
      <c r="B144" s="17">
        <v>37057</v>
      </c>
      <c r="C144" s="18">
        <v>237160103</v>
      </c>
      <c r="D144" s="19">
        <v>3300000</v>
      </c>
      <c r="E144" s="18"/>
      <c r="F144" s="38">
        <v>3499499</v>
      </c>
    </row>
    <row r="145" spans="1:6">
      <c r="A145" s="37" t="s">
        <v>40</v>
      </c>
      <c r="B145" s="17">
        <v>37288</v>
      </c>
      <c r="C145" s="18">
        <v>237160110</v>
      </c>
      <c r="D145" s="19">
        <v>1443730</v>
      </c>
      <c r="E145" s="19">
        <v>1191015</v>
      </c>
      <c r="F145" s="38">
        <v>825606</v>
      </c>
    </row>
    <row r="146" spans="1:6">
      <c r="A146" s="37" t="s">
        <v>41</v>
      </c>
      <c r="B146" s="17">
        <v>36490</v>
      </c>
      <c r="C146" s="18">
        <v>23718015</v>
      </c>
      <c r="D146" s="19">
        <v>2500000</v>
      </c>
      <c r="E146" s="19">
        <v>3100518</v>
      </c>
      <c r="F146" s="38">
        <v>2230972</v>
      </c>
    </row>
    <row r="147" spans="1:6">
      <c r="A147" s="37" t="s">
        <v>42</v>
      </c>
      <c r="B147" s="17">
        <v>36832</v>
      </c>
      <c r="C147" s="18">
        <v>237180168</v>
      </c>
      <c r="D147" s="19">
        <v>1000000</v>
      </c>
      <c r="E147" s="19">
        <v>1215877</v>
      </c>
      <c r="F147" s="38">
        <v>347637</v>
      </c>
    </row>
    <row r="148" spans="1:6">
      <c r="A148" s="37" t="s">
        <v>42</v>
      </c>
      <c r="B148" s="17">
        <v>36943</v>
      </c>
      <c r="C148" s="18">
        <v>237180172</v>
      </c>
      <c r="D148" s="19">
        <v>3500000</v>
      </c>
      <c r="E148" s="19">
        <v>3239546</v>
      </c>
      <c r="F148" s="38">
        <v>1763689</v>
      </c>
    </row>
    <row r="149" spans="1:6">
      <c r="A149" s="37" t="s">
        <v>42</v>
      </c>
      <c r="B149" s="17">
        <v>37273</v>
      </c>
      <c r="C149" s="18">
        <v>237180188</v>
      </c>
      <c r="D149" s="19">
        <v>1500000</v>
      </c>
      <c r="E149" s="19">
        <v>1397625</v>
      </c>
      <c r="F149" s="38">
        <v>605521</v>
      </c>
    </row>
    <row r="150" spans="1:6">
      <c r="A150" s="37" t="s">
        <v>43</v>
      </c>
      <c r="B150" s="17">
        <v>37141</v>
      </c>
      <c r="C150" s="18">
        <v>237180178</v>
      </c>
      <c r="D150" s="19">
        <v>1500000</v>
      </c>
      <c r="E150" s="18"/>
      <c r="F150" s="38">
        <v>1411095</v>
      </c>
    </row>
    <row r="151" spans="1:6">
      <c r="A151" s="37" t="s">
        <v>44</v>
      </c>
      <c r="B151" s="17">
        <v>36781</v>
      </c>
      <c r="C151" s="18">
        <v>237180190</v>
      </c>
      <c r="D151" s="18"/>
      <c r="E151" s="19">
        <v>3612165</v>
      </c>
      <c r="F151" s="39"/>
    </row>
    <row r="152" spans="1:6">
      <c r="A152" s="37" t="s">
        <v>44</v>
      </c>
      <c r="B152" s="17">
        <v>37524</v>
      </c>
      <c r="C152" s="18">
        <v>237180191</v>
      </c>
      <c r="D152" s="18"/>
      <c r="E152" s="19">
        <v>1613308</v>
      </c>
      <c r="F152" s="39"/>
    </row>
    <row r="153" spans="1:6">
      <c r="A153" s="37" t="s">
        <v>45</v>
      </c>
      <c r="B153" s="17">
        <v>36255</v>
      </c>
      <c r="C153" s="18">
        <v>237190232</v>
      </c>
      <c r="D153" s="19">
        <v>3500000</v>
      </c>
      <c r="E153" s="18"/>
      <c r="F153" s="38">
        <v>2822473</v>
      </c>
    </row>
    <row r="154" spans="1:6">
      <c r="A154" s="37" t="s">
        <v>46</v>
      </c>
      <c r="B154" s="17">
        <v>36483</v>
      </c>
      <c r="C154" s="18">
        <v>237190236</v>
      </c>
      <c r="D154" s="19">
        <v>3500000</v>
      </c>
      <c r="E154" s="19">
        <v>2000000</v>
      </c>
      <c r="F154" s="38">
        <v>2992283</v>
      </c>
    </row>
    <row r="155" spans="1:6">
      <c r="A155" s="37" t="s">
        <v>46</v>
      </c>
      <c r="B155" s="17">
        <v>37120</v>
      </c>
      <c r="C155" s="18">
        <v>237190265</v>
      </c>
      <c r="D155" s="19">
        <v>850000</v>
      </c>
      <c r="E155" s="19">
        <v>200000</v>
      </c>
      <c r="F155" s="38">
        <v>639214</v>
      </c>
    </row>
    <row r="156" spans="1:6">
      <c r="A156" s="37" t="s">
        <v>47</v>
      </c>
      <c r="B156" s="17">
        <v>36595</v>
      </c>
      <c r="C156" s="18">
        <v>237190242</v>
      </c>
      <c r="D156" s="19">
        <v>1500000</v>
      </c>
      <c r="E156" s="19">
        <v>1386704</v>
      </c>
      <c r="F156" s="38">
        <v>1162762</v>
      </c>
    </row>
    <row r="157" spans="1:6">
      <c r="A157" s="37" t="s">
        <v>48</v>
      </c>
      <c r="B157" s="17">
        <v>37130</v>
      </c>
      <c r="C157" s="18">
        <v>237190269</v>
      </c>
      <c r="D157" s="19">
        <v>1500000</v>
      </c>
      <c r="E157" s="18"/>
      <c r="F157" s="38">
        <v>933796</v>
      </c>
    </row>
    <row r="158" spans="1:6">
      <c r="A158" s="37" t="s">
        <v>49</v>
      </c>
      <c r="B158" s="17">
        <v>36294</v>
      </c>
      <c r="C158" s="18">
        <v>237200096</v>
      </c>
      <c r="D158" s="18" t="s">
        <v>50</v>
      </c>
      <c r="E158" s="19">
        <v>3630643</v>
      </c>
      <c r="F158" s="38">
        <v>1666645</v>
      </c>
    </row>
    <row r="159" spans="1:6">
      <c r="A159" s="37" t="s">
        <v>49</v>
      </c>
      <c r="B159" s="17">
        <v>36535</v>
      </c>
      <c r="C159" s="18">
        <v>237200099</v>
      </c>
      <c r="D159" s="19">
        <v>1000000</v>
      </c>
      <c r="E159" s="19">
        <v>1329327</v>
      </c>
      <c r="F159" s="38">
        <v>252246</v>
      </c>
    </row>
    <row r="160" spans="1:6">
      <c r="A160" s="37" t="s">
        <v>51</v>
      </c>
      <c r="B160" s="17">
        <v>36265</v>
      </c>
      <c r="C160" s="18">
        <v>273230191</v>
      </c>
      <c r="D160" s="19">
        <v>250000</v>
      </c>
      <c r="E160" s="19">
        <v>561084</v>
      </c>
      <c r="F160" s="38">
        <v>609034</v>
      </c>
    </row>
    <row r="161" spans="1:6">
      <c r="A161" s="37" t="s">
        <v>51</v>
      </c>
      <c r="B161" s="17">
        <v>36580</v>
      </c>
      <c r="C161" s="18">
        <v>237230170</v>
      </c>
      <c r="D161" s="19">
        <v>3500000</v>
      </c>
      <c r="E161" s="19">
        <v>3396712</v>
      </c>
      <c r="F161" s="38">
        <v>1835973</v>
      </c>
    </row>
    <row r="162" spans="1:6">
      <c r="A162" s="37" t="s">
        <v>52</v>
      </c>
      <c r="B162" s="17">
        <v>36852</v>
      </c>
      <c r="C162" s="18">
        <v>237230178</v>
      </c>
      <c r="D162" s="19">
        <v>1500000</v>
      </c>
      <c r="E162" s="18"/>
      <c r="F162" s="38">
        <v>802290</v>
      </c>
    </row>
    <row r="163" spans="1:6">
      <c r="A163" s="37" t="s">
        <v>53</v>
      </c>
      <c r="B163" s="17">
        <v>37022</v>
      </c>
      <c r="C163" s="18">
        <v>2372230185</v>
      </c>
      <c r="D163" s="19">
        <v>3500000</v>
      </c>
      <c r="E163" s="19">
        <v>1951188</v>
      </c>
      <c r="F163" s="38">
        <v>3500710</v>
      </c>
    </row>
    <row r="164" spans="1:6">
      <c r="A164" s="37" t="s">
        <v>54</v>
      </c>
      <c r="B164" s="17">
        <v>35522</v>
      </c>
      <c r="C164" s="18">
        <v>237180143</v>
      </c>
      <c r="D164" s="19">
        <v>3000000</v>
      </c>
      <c r="E164" s="19">
        <v>4195642</v>
      </c>
      <c r="F164" s="38">
        <v>1049529</v>
      </c>
    </row>
    <row r="165" spans="1:6">
      <c r="A165" s="37" t="s">
        <v>55</v>
      </c>
      <c r="B165" s="17">
        <v>36077</v>
      </c>
      <c r="C165" s="18">
        <v>237100108</v>
      </c>
      <c r="D165" s="19">
        <v>3500000</v>
      </c>
      <c r="E165" s="19">
        <v>2708958</v>
      </c>
      <c r="F165" s="38">
        <v>3171863</v>
      </c>
    </row>
    <row r="166" spans="1:6">
      <c r="A166" s="37" t="s">
        <v>56</v>
      </c>
      <c r="B166" s="17">
        <v>36436</v>
      </c>
      <c r="C166" s="18">
        <v>237190227</v>
      </c>
      <c r="D166" s="19">
        <v>2646000</v>
      </c>
      <c r="E166" s="19">
        <v>1866496</v>
      </c>
      <c r="F166" s="38">
        <v>2095525</v>
      </c>
    </row>
    <row r="167" spans="1:6">
      <c r="A167" s="37" t="s">
        <v>57</v>
      </c>
      <c r="B167" s="17">
        <v>40602</v>
      </c>
      <c r="C167" s="18">
        <v>237020267</v>
      </c>
      <c r="D167" s="19">
        <v>3500000</v>
      </c>
      <c r="E167" s="19">
        <v>3800486</v>
      </c>
      <c r="F167" s="38">
        <v>1868755</v>
      </c>
    </row>
    <row r="168" spans="1:6">
      <c r="A168" s="37" t="s">
        <v>58</v>
      </c>
      <c r="B168" s="17">
        <v>36122</v>
      </c>
      <c r="C168" s="18">
        <v>237030198</v>
      </c>
      <c r="D168" s="19">
        <v>2718000</v>
      </c>
      <c r="E168" s="19">
        <v>1935323</v>
      </c>
      <c r="F168" s="38">
        <v>1680059</v>
      </c>
    </row>
    <row r="169" spans="1:6">
      <c r="A169" s="37" t="s">
        <v>59</v>
      </c>
      <c r="B169" s="17">
        <v>36222</v>
      </c>
      <c r="C169" s="18">
        <v>237040095</v>
      </c>
      <c r="D169" s="19">
        <v>3055055</v>
      </c>
      <c r="E169" s="19">
        <v>4363778</v>
      </c>
      <c r="F169" s="38">
        <v>1307799</v>
      </c>
    </row>
    <row r="170" spans="1:6">
      <c r="A170" s="37" t="s">
        <v>60</v>
      </c>
      <c r="B170" s="17">
        <v>35802</v>
      </c>
      <c r="C170" s="18">
        <v>237070137</v>
      </c>
      <c r="D170" s="19">
        <v>1496471</v>
      </c>
      <c r="E170" s="19">
        <v>903415</v>
      </c>
      <c r="F170" s="39"/>
    </row>
    <row r="171" spans="1:6">
      <c r="A171" s="37" t="s">
        <v>61</v>
      </c>
      <c r="B171" s="17">
        <v>35818</v>
      </c>
      <c r="C171" s="18">
        <v>237120135</v>
      </c>
      <c r="D171" s="19">
        <v>2200000</v>
      </c>
      <c r="E171" s="19">
        <v>2098634</v>
      </c>
      <c r="F171" s="38">
        <v>1326053</v>
      </c>
    </row>
    <row r="172" spans="1:6">
      <c r="A172" s="37" t="s">
        <v>62</v>
      </c>
      <c r="B172" s="17">
        <v>35970</v>
      </c>
      <c r="C172" s="18">
        <v>237120138</v>
      </c>
      <c r="D172" s="19"/>
      <c r="E172" s="19">
        <v>3179838</v>
      </c>
      <c r="F172" s="38">
        <v>318454</v>
      </c>
    </row>
    <row r="173" spans="1:6">
      <c r="A173" s="37" t="s">
        <v>63</v>
      </c>
      <c r="B173" s="17"/>
      <c r="C173" s="18">
        <v>237190282</v>
      </c>
      <c r="D173" s="19">
        <v>2500000</v>
      </c>
      <c r="E173" s="19">
        <v>1153394</v>
      </c>
      <c r="F173" s="38">
        <v>1660148</v>
      </c>
    </row>
    <row r="174" spans="1:6">
      <c r="A174" s="37" t="s">
        <v>64</v>
      </c>
      <c r="B174" s="17">
        <v>36217</v>
      </c>
      <c r="C174" s="18">
        <v>237140064</v>
      </c>
      <c r="D174" s="19">
        <v>3010000</v>
      </c>
      <c r="E174" s="19">
        <v>2065526</v>
      </c>
      <c r="F174" s="38">
        <v>401257</v>
      </c>
    </row>
    <row r="175" spans="1:6">
      <c r="A175" s="37" t="s">
        <v>65</v>
      </c>
      <c r="B175" s="17">
        <v>37461</v>
      </c>
      <c r="C175" s="18">
        <v>237080253</v>
      </c>
      <c r="D175" s="19">
        <v>1500000</v>
      </c>
      <c r="E175" s="19">
        <v>159616</v>
      </c>
      <c r="F175" s="38">
        <v>519401</v>
      </c>
    </row>
    <row r="176" spans="1:6">
      <c r="A176" s="37" t="s">
        <v>66</v>
      </c>
      <c r="B176" s="17">
        <v>37341</v>
      </c>
      <c r="C176" s="18">
        <v>237200107</v>
      </c>
      <c r="D176" s="19">
        <v>1500000</v>
      </c>
      <c r="E176" s="18"/>
      <c r="F176" s="38">
        <v>1265507</v>
      </c>
    </row>
    <row r="177" spans="1:6">
      <c r="A177" s="37" t="s">
        <v>67</v>
      </c>
      <c r="B177" s="17">
        <v>35902</v>
      </c>
      <c r="C177" s="18">
        <v>939070046</v>
      </c>
      <c r="D177" s="19">
        <v>3500000</v>
      </c>
      <c r="E177" s="19">
        <v>2605475</v>
      </c>
      <c r="F177" s="38">
        <v>3030996</v>
      </c>
    </row>
    <row r="178" spans="1:6">
      <c r="A178" s="37" t="s">
        <v>68</v>
      </c>
      <c r="B178" s="17">
        <v>36343</v>
      </c>
      <c r="C178" s="18">
        <v>1139190179</v>
      </c>
      <c r="D178" s="19">
        <v>2500000</v>
      </c>
      <c r="E178" s="19">
        <v>1442300</v>
      </c>
      <c r="F178" s="38">
        <v>3074335</v>
      </c>
    </row>
    <row r="179" spans="1:6">
      <c r="A179" s="37" t="s">
        <v>69</v>
      </c>
      <c r="B179" s="17">
        <v>35688</v>
      </c>
      <c r="C179" s="18">
        <v>1139160053</v>
      </c>
      <c r="D179" s="19">
        <v>3000000</v>
      </c>
      <c r="E179" s="19">
        <v>3149700</v>
      </c>
      <c r="F179" s="38">
        <v>7522153</v>
      </c>
    </row>
    <row r="180" spans="1:6">
      <c r="A180" s="37" t="s">
        <v>70</v>
      </c>
      <c r="B180" s="17">
        <v>35293</v>
      </c>
      <c r="C180" s="18">
        <v>539080963</v>
      </c>
      <c r="D180" s="19">
        <v>15000000</v>
      </c>
      <c r="E180" s="19">
        <v>4928846</v>
      </c>
      <c r="F180" s="38">
        <v>18368251</v>
      </c>
    </row>
    <row r="181" spans="1:6">
      <c r="A181" s="37" t="s">
        <v>71</v>
      </c>
      <c r="B181" s="17">
        <v>35224</v>
      </c>
      <c r="C181" s="18">
        <v>749160047</v>
      </c>
      <c r="D181" s="19">
        <v>12000000</v>
      </c>
      <c r="E181" s="19">
        <v>8940210</v>
      </c>
      <c r="F181" s="38">
        <v>39200740</v>
      </c>
    </row>
    <row r="182" spans="1:6">
      <c r="A182" s="37" t="s">
        <v>72</v>
      </c>
      <c r="B182" s="17">
        <v>35962</v>
      </c>
      <c r="C182" s="18">
        <v>1139120037</v>
      </c>
      <c r="D182" s="19">
        <v>23987000</v>
      </c>
      <c r="E182" s="19">
        <v>14030528</v>
      </c>
      <c r="F182" s="38">
        <v>51806450</v>
      </c>
    </row>
    <row r="183" spans="1:6">
      <c r="A183" s="37" t="s">
        <v>73</v>
      </c>
      <c r="B183" s="17">
        <v>36005</v>
      </c>
      <c r="C183" s="18">
        <v>749190125</v>
      </c>
      <c r="D183" s="19">
        <v>11625259</v>
      </c>
      <c r="E183" s="19">
        <v>5228000</v>
      </c>
      <c r="F183" s="38">
        <v>20824415</v>
      </c>
    </row>
    <row r="184" spans="1:6" ht="15.75" thickBot="1">
      <c r="A184" s="40" t="s">
        <v>74</v>
      </c>
      <c r="B184" s="21">
        <v>35965</v>
      </c>
      <c r="C184" s="22">
        <v>749180085</v>
      </c>
      <c r="D184" s="23">
        <v>20434931</v>
      </c>
      <c r="E184" s="23">
        <v>3034608</v>
      </c>
      <c r="F184" s="41">
        <v>52545656</v>
      </c>
    </row>
    <row r="185" spans="1:6" ht="15.75" thickBot="1">
      <c r="A185" s="24" t="s">
        <v>140</v>
      </c>
      <c r="B185" s="25"/>
      <c r="C185" s="26"/>
      <c r="D185" s="27">
        <f>SUM(D2:D184)</f>
        <v>2785431534</v>
      </c>
      <c r="E185" s="27">
        <f t="shared" ref="E185:F185" si="0">SUM(E2:E184)</f>
        <v>2906608773</v>
      </c>
      <c r="F185" s="28">
        <f t="shared" si="0"/>
        <v>18526149259</v>
      </c>
    </row>
  </sheetData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minsec2</cp:lastModifiedBy>
  <cp:lastPrinted>2015-11-27T10:32:00Z</cp:lastPrinted>
  <dcterms:created xsi:type="dcterms:W3CDTF">2015-09-07T17:13:28Z</dcterms:created>
  <dcterms:modified xsi:type="dcterms:W3CDTF">2016-03-07T15:21:14Z</dcterms:modified>
</cp:coreProperties>
</file>